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9" i="1" l="1"/>
  <c r="F7" i="1"/>
  <c r="F8" i="1"/>
  <c r="F11" i="1"/>
  <c r="F12" i="1"/>
  <c r="F15" i="1"/>
  <c r="F18" i="1"/>
  <c r="E6" i="1"/>
  <c r="E7" i="1"/>
  <c r="E9" i="1"/>
  <c r="E10" i="1"/>
  <c r="E14" i="1"/>
  <c r="E16" i="1"/>
  <c r="E19" i="1"/>
  <c r="E21" i="1"/>
  <c r="E23" i="1"/>
  <c r="E25" i="1"/>
  <c r="E26" i="1"/>
  <c r="E27" i="1"/>
  <c r="E30" i="1"/>
  <c r="E31" i="1"/>
  <c r="E32" i="1"/>
  <c r="E33" i="1"/>
  <c r="E35" i="1"/>
  <c r="E37" i="1"/>
  <c r="C11" i="1"/>
  <c r="E11" i="1" s="1"/>
  <c r="C7" i="1"/>
  <c r="C34" i="1"/>
  <c r="C8" i="1"/>
  <c r="C15" i="1"/>
  <c r="C5" i="1"/>
  <c r="C28" i="1"/>
  <c r="C13" i="1"/>
  <c r="B13" i="1"/>
  <c r="E13" i="1" s="1"/>
  <c r="B23" i="1"/>
  <c r="B22" i="1"/>
  <c r="E22" i="1" s="1"/>
  <c r="B35" i="1"/>
  <c r="B34" i="1"/>
  <c r="E34" i="1" s="1"/>
  <c r="B36" i="1"/>
  <c r="E36" i="1" s="1"/>
  <c r="B5" i="1"/>
  <c r="E5" i="1" s="1"/>
  <c r="B18" i="1"/>
  <c r="E18" i="1" s="1"/>
  <c r="B20" i="1"/>
  <c r="E20" i="1" s="1"/>
  <c r="B24" i="1"/>
  <c r="E24" i="1" s="1"/>
  <c r="B15" i="1"/>
  <c r="E15" i="1" s="1"/>
  <c r="B8" i="1"/>
  <c r="E8" i="1" s="1"/>
  <c r="B28" i="1"/>
  <c r="E28" i="1" s="1"/>
  <c r="B11" i="1"/>
  <c r="B12" i="1"/>
  <c r="E12" i="1" s="1"/>
  <c r="B7" i="1"/>
  <c r="B17" i="1"/>
  <c r="E17" i="1" s="1"/>
</calcChain>
</file>

<file path=xl/sharedStrings.xml><?xml version="1.0" encoding="utf-8"?>
<sst xmlns="http://schemas.openxmlformats.org/spreadsheetml/2006/main" count="45" uniqueCount="45">
  <si>
    <t>Мыло</t>
  </si>
  <si>
    <t>Доширак и тп</t>
  </si>
  <si>
    <t>Зубные щетки</t>
  </si>
  <si>
    <t>Консервы рыбные</t>
  </si>
  <si>
    <t>Консервы мясные</t>
  </si>
  <si>
    <t>Сахар(кг)</t>
  </si>
  <si>
    <t>Зубная паста</t>
  </si>
  <si>
    <t>Крем</t>
  </si>
  <si>
    <t>Пакеты упаковочные</t>
  </si>
  <si>
    <t>Носки мужские(пар)</t>
  </si>
  <si>
    <t>Печенье(упаковок)</t>
  </si>
  <si>
    <t>Бритвы</t>
  </si>
  <si>
    <t>Шарфы</t>
  </si>
  <si>
    <t>Чай(пакетиков)</t>
  </si>
  <si>
    <t>Паштет</t>
  </si>
  <si>
    <t>Шапки</t>
  </si>
  <si>
    <t>Перчатки</t>
  </si>
  <si>
    <t>Пакеты подарочные</t>
  </si>
  <si>
    <t>Прокладки(упаковок)</t>
  </si>
  <si>
    <t xml:space="preserve">Сгущенка </t>
  </si>
  <si>
    <t>Печенье Барни</t>
  </si>
  <si>
    <t>Конфеты(грамм)</t>
  </si>
  <si>
    <t>Шоколадки</t>
  </si>
  <si>
    <t>Пряники(грамм)</t>
  </si>
  <si>
    <t>Кофе(пакетиков)</t>
  </si>
  <si>
    <t>Крем для бритья(шт)</t>
  </si>
  <si>
    <t>Мандаринка и тушенка</t>
  </si>
  <si>
    <t>плюс 2 летних</t>
  </si>
  <si>
    <t>1 пакет не взвешенный предп 500 гр</t>
  </si>
  <si>
    <t>Рулет сладкий</t>
  </si>
  <si>
    <t>Сушки(уп)</t>
  </si>
  <si>
    <t>Вафли</t>
  </si>
  <si>
    <t>Тульский пряник</t>
  </si>
  <si>
    <t>Каша овсяная</t>
  </si>
  <si>
    <t>Чай заварной(гр)</t>
  </si>
  <si>
    <t>Цикорий(уп)</t>
  </si>
  <si>
    <t>А также</t>
  </si>
  <si>
    <t>рахат-лукум -1 уп</t>
  </si>
  <si>
    <t>гематоген - 7 уп</t>
  </si>
  <si>
    <t>спички-10 уп</t>
  </si>
  <si>
    <t>салфетки-14 уп</t>
  </si>
  <si>
    <t>козинак-1 уп</t>
  </si>
  <si>
    <t>бинты -2 шт</t>
  </si>
  <si>
    <t>Всего собрано</t>
  </si>
  <si>
    <t>Осталось собрать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</si>
</sst>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1" xfId="0" applyFill="1" applyBorder="1"/>
    <xf numFmtId="0" fontId="0" fillId="3" borderId="0" xfId="0" applyFill="1"/>
    <xf numFmtId="0" fontId="0" fillId="4" borderId="0" xfId="0" applyFill="1" applyAlignment="1">
      <alignment horizontal="center" wrapText="1"/>
    </xf>
    <xf numFmtId="14" fontId="0" fillId="4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wrapText="1"/>
    </xf>
    <xf numFmtId="14" fontId="0" fillId="4" borderId="2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 wrapText="1"/>
    </xf>
    <xf numFmtId="0" fontId="0" fillId="5" borderId="0" xfId="0" applyFill="1"/>
    <xf numFmtId="0" fontId="0" fillId="5" borderId="1" xfId="0" applyFill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workbookViewId="0">
      <selection activeCell="H13" sqref="H13"/>
    </sheetView>
  </sheetViews>
  <sheetFormatPr defaultRowHeight="15" x14ac:dyDescent="0.25"/>
  <cols>
    <col min="1" max="1" width="25.5703125" customWidth="1"/>
    <col min="2" max="2" width="17.85546875" customWidth="1"/>
    <col min="3" max="3" width="17.5703125" customWidth="1"/>
  </cols>
  <sheetData>
    <row r="2" spans="1:6" x14ac:dyDescent="0.25">
      <c r="A2" s="1" t="s">
        <v>26</v>
      </c>
    </row>
    <row r="3" spans="1:6" x14ac:dyDescent="0.25">
      <c r="B3" s="6">
        <v>41987</v>
      </c>
      <c r="C3" s="6">
        <v>41994</v>
      </c>
      <c r="D3" s="10"/>
      <c r="E3" s="7" t="s">
        <v>43</v>
      </c>
      <c r="F3" s="5" t="s">
        <v>44</v>
      </c>
    </row>
    <row r="4" spans="1:6" x14ac:dyDescent="0.25">
      <c r="B4" s="8"/>
      <c r="C4" s="8"/>
      <c r="D4" s="10"/>
      <c r="E4" s="9"/>
      <c r="F4" s="5"/>
    </row>
    <row r="5" spans="1:6" x14ac:dyDescent="0.25">
      <c r="A5" s="2" t="s">
        <v>11</v>
      </c>
      <c r="B5" s="2">
        <f>17+17+40+30+5</f>
        <v>109</v>
      </c>
      <c r="C5" s="2">
        <f>455</f>
        <v>455</v>
      </c>
      <c r="E5" s="2">
        <f>B5+C5</f>
        <v>564</v>
      </c>
    </row>
    <row r="6" spans="1:6" x14ac:dyDescent="0.25">
      <c r="A6" s="3" t="s">
        <v>31</v>
      </c>
      <c r="B6" s="2"/>
      <c r="C6" s="2">
        <v>29</v>
      </c>
      <c r="E6" s="2">
        <f t="shared" ref="E6:E37" si="0">B6+C6</f>
        <v>29</v>
      </c>
    </row>
    <row r="7" spans="1:6" x14ac:dyDescent="0.25">
      <c r="A7" s="2" t="s">
        <v>1</v>
      </c>
      <c r="B7" s="2">
        <f>6+5+10+3+6+7+16+3+13+15+23+36+3</f>
        <v>146</v>
      </c>
      <c r="C7" s="2">
        <f>70+82+12+19+50+29+30+35+12</f>
        <v>339</v>
      </c>
      <c r="E7" s="2">
        <f t="shared" si="0"/>
        <v>485</v>
      </c>
      <c r="F7" s="4">
        <f t="shared" ref="F7:F37" si="1">500-E7</f>
        <v>15</v>
      </c>
    </row>
    <row r="8" spans="1:6" x14ac:dyDescent="0.25">
      <c r="A8" s="2" t="s">
        <v>6</v>
      </c>
      <c r="B8" s="2">
        <f>7+1+10+20+14+15+16</f>
        <v>83</v>
      </c>
      <c r="C8" s="2">
        <f>200+14+7</f>
        <v>221</v>
      </c>
      <c r="E8" s="2">
        <f t="shared" si="0"/>
        <v>304</v>
      </c>
      <c r="F8" s="4">
        <f t="shared" si="1"/>
        <v>196</v>
      </c>
    </row>
    <row r="9" spans="1:6" x14ac:dyDescent="0.25">
      <c r="A9" s="2" t="s">
        <v>2</v>
      </c>
      <c r="B9" s="2">
        <v>39</v>
      </c>
      <c r="C9" s="2">
        <v>148</v>
      </c>
      <c r="E9" s="2">
        <f t="shared" si="0"/>
        <v>187</v>
      </c>
    </row>
    <row r="10" spans="1:6" x14ac:dyDescent="0.25">
      <c r="A10" s="11" t="s">
        <v>33</v>
      </c>
      <c r="B10" s="11"/>
      <c r="C10" s="11">
        <v>14</v>
      </c>
      <c r="D10" s="10"/>
      <c r="E10" s="11">
        <f t="shared" si="0"/>
        <v>14</v>
      </c>
      <c r="F10" s="10"/>
    </row>
    <row r="11" spans="1:6" x14ac:dyDescent="0.25">
      <c r="A11" s="2" t="s">
        <v>4</v>
      </c>
      <c r="B11" s="2">
        <f>20+9+3+10+5+18+10</f>
        <v>75</v>
      </c>
      <c r="C11" s="2">
        <f>217+4*36</f>
        <v>361</v>
      </c>
      <c r="E11" s="2">
        <f t="shared" si="0"/>
        <v>436</v>
      </c>
      <c r="F11" s="4">
        <f t="shared" si="1"/>
        <v>64</v>
      </c>
    </row>
    <row r="12" spans="1:6" x14ac:dyDescent="0.25">
      <c r="A12" s="2" t="s">
        <v>3</v>
      </c>
      <c r="B12" s="2">
        <f>2+4+6+8+10+6+5+7+9+5+6+5</f>
        <v>73</v>
      </c>
      <c r="C12" s="2">
        <v>130</v>
      </c>
      <c r="E12" s="2">
        <f t="shared" si="0"/>
        <v>203</v>
      </c>
      <c r="F12" s="4">
        <f t="shared" si="1"/>
        <v>297</v>
      </c>
    </row>
    <row r="13" spans="1:6" x14ac:dyDescent="0.25">
      <c r="A13" s="2" t="s">
        <v>21</v>
      </c>
      <c r="B13" s="2">
        <f>7500+4350+1425</f>
        <v>13275</v>
      </c>
      <c r="C13" s="2">
        <f>1176+328+1460+846+376+346+945+493+704+200+684+346+1308+512+1000</f>
        <v>10724</v>
      </c>
      <c r="D13" t="s">
        <v>28</v>
      </c>
      <c r="E13" s="2">
        <f t="shared" si="0"/>
        <v>23999</v>
      </c>
    </row>
    <row r="14" spans="1:6" x14ac:dyDescent="0.25">
      <c r="A14" s="11" t="s">
        <v>24</v>
      </c>
      <c r="B14" s="11">
        <v>20</v>
      </c>
      <c r="C14" s="11"/>
      <c r="D14" s="10"/>
      <c r="E14" s="11">
        <f t="shared" si="0"/>
        <v>20</v>
      </c>
      <c r="F14" s="10"/>
    </row>
    <row r="15" spans="1:6" x14ac:dyDescent="0.25">
      <c r="A15" s="2" t="s">
        <v>7</v>
      </c>
      <c r="B15" s="2">
        <f>12+68+10+3</f>
        <v>93</v>
      </c>
      <c r="C15" s="2">
        <f>5+122+50</f>
        <v>177</v>
      </c>
      <c r="E15" s="2">
        <f t="shared" si="0"/>
        <v>270</v>
      </c>
      <c r="F15" s="4">
        <f t="shared" si="1"/>
        <v>230</v>
      </c>
    </row>
    <row r="16" spans="1:6" x14ac:dyDescent="0.25">
      <c r="A16" s="11" t="s">
        <v>25</v>
      </c>
      <c r="B16" s="11">
        <v>2</v>
      </c>
      <c r="C16" s="11"/>
      <c r="D16" s="10"/>
      <c r="E16" s="11">
        <f t="shared" si="0"/>
        <v>2</v>
      </c>
      <c r="F16" s="10"/>
    </row>
    <row r="17" spans="1:6" x14ac:dyDescent="0.25">
      <c r="A17" s="2" t="s">
        <v>0</v>
      </c>
      <c r="B17" s="2">
        <f>15+7+11+5+2+48+3+11+4+5+2+9+6+1+9+49</f>
        <v>187</v>
      </c>
      <c r="C17" s="2">
        <v>369</v>
      </c>
      <c r="E17" s="2">
        <f t="shared" si="0"/>
        <v>556</v>
      </c>
    </row>
    <row r="18" spans="1:6" x14ac:dyDescent="0.25">
      <c r="A18" s="2" t="s">
        <v>9</v>
      </c>
      <c r="B18" s="2">
        <f>11+6+16+10+13+10</f>
        <v>66</v>
      </c>
      <c r="C18" s="2">
        <v>208</v>
      </c>
      <c r="E18" s="2">
        <f t="shared" si="0"/>
        <v>274</v>
      </c>
      <c r="F18" s="4">
        <f t="shared" si="1"/>
        <v>226</v>
      </c>
    </row>
    <row r="19" spans="1:6" x14ac:dyDescent="0.25">
      <c r="A19" s="11" t="s">
        <v>17</v>
      </c>
      <c r="B19" s="11">
        <v>15</v>
      </c>
      <c r="C19" s="11"/>
      <c r="D19" s="10"/>
      <c r="E19" s="11">
        <f t="shared" si="0"/>
        <v>15</v>
      </c>
      <c r="F19" s="10"/>
    </row>
    <row r="20" spans="1:6" x14ac:dyDescent="0.25">
      <c r="A20" s="11" t="s">
        <v>8</v>
      </c>
      <c r="B20" s="11">
        <f>13*100</f>
        <v>1300</v>
      </c>
      <c r="C20" s="11">
        <v>400</v>
      </c>
      <c r="D20" s="10"/>
      <c r="E20" s="11">
        <f t="shared" si="0"/>
        <v>1700</v>
      </c>
      <c r="F20" s="10"/>
    </row>
    <row r="21" spans="1:6" x14ac:dyDescent="0.25">
      <c r="A21" s="2" t="s">
        <v>14</v>
      </c>
      <c r="B21" s="2">
        <v>16</v>
      </c>
      <c r="C21" s="2"/>
      <c r="E21" s="2">
        <f t="shared" si="0"/>
        <v>16</v>
      </c>
    </row>
    <row r="22" spans="1:6" x14ac:dyDescent="0.25">
      <c r="A22" s="2" t="s">
        <v>16</v>
      </c>
      <c r="B22" s="2">
        <f>15+11+6</f>
        <v>32</v>
      </c>
      <c r="C22" s="2">
        <v>112</v>
      </c>
      <c r="E22" s="2">
        <f t="shared" si="0"/>
        <v>144</v>
      </c>
    </row>
    <row r="23" spans="1:6" x14ac:dyDescent="0.25">
      <c r="A23" s="11" t="s">
        <v>20</v>
      </c>
      <c r="B23" s="11">
        <f>80*7</f>
        <v>560</v>
      </c>
      <c r="C23" s="11"/>
      <c r="D23" s="10"/>
      <c r="E23" s="11">
        <f t="shared" si="0"/>
        <v>560</v>
      </c>
      <c r="F23" s="10"/>
    </row>
    <row r="24" spans="1:6" x14ac:dyDescent="0.25">
      <c r="A24" s="2" t="s">
        <v>10</v>
      </c>
      <c r="B24" s="2">
        <f>12+13+7+16+2+27+14+40+3</f>
        <v>134</v>
      </c>
      <c r="C24" s="2">
        <v>388</v>
      </c>
      <c r="E24" s="2">
        <f t="shared" si="0"/>
        <v>522</v>
      </c>
    </row>
    <row r="25" spans="1:6" x14ac:dyDescent="0.25">
      <c r="A25" s="11" t="s">
        <v>18</v>
      </c>
      <c r="B25" s="11">
        <v>18</v>
      </c>
      <c r="C25" s="11"/>
      <c r="D25" s="10"/>
      <c r="E25" s="11">
        <f t="shared" si="0"/>
        <v>18</v>
      </c>
      <c r="F25" s="10"/>
    </row>
    <row r="26" spans="1:6" x14ac:dyDescent="0.25">
      <c r="A26" s="2" t="s">
        <v>23</v>
      </c>
      <c r="B26" s="2">
        <v>1700</v>
      </c>
      <c r="C26" s="2">
        <v>1850</v>
      </c>
      <c r="E26" s="2">
        <f t="shared" si="0"/>
        <v>3550</v>
      </c>
    </row>
    <row r="27" spans="1:6" x14ac:dyDescent="0.25">
      <c r="A27" s="3" t="s">
        <v>29</v>
      </c>
      <c r="B27" s="2"/>
      <c r="C27" s="2">
        <v>3</v>
      </c>
      <c r="E27" s="2">
        <f t="shared" si="0"/>
        <v>3</v>
      </c>
    </row>
    <row r="28" spans="1:6" x14ac:dyDescent="0.25">
      <c r="A28" s="2" t="s">
        <v>5</v>
      </c>
      <c r="B28" s="2">
        <f>3+12*0.5+2+3+2+10+4+2+0.42</f>
        <v>32.42</v>
      </c>
      <c r="C28" s="2">
        <f>20+14+1.5+0.25+0.5</f>
        <v>36.25</v>
      </c>
      <c r="E28" s="2">
        <f t="shared" si="0"/>
        <v>68.67</v>
      </c>
    </row>
    <row r="29" spans="1:6" x14ac:dyDescent="0.25">
      <c r="A29" s="11" t="s">
        <v>19</v>
      </c>
      <c r="B29" s="11">
        <v>3</v>
      </c>
      <c r="C29" s="11"/>
      <c r="D29" s="10"/>
      <c r="E29" s="11">
        <f t="shared" si="0"/>
        <v>3</v>
      </c>
      <c r="F29" s="10"/>
    </row>
    <row r="30" spans="1:6" x14ac:dyDescent="0.25">
      <c r="A30" s="3" t="s">
        <v>30</v>
      </c>
      <c r="B30" s="2"/>
      <c r="C30" s="2">
        <v>1</v>
      </c>
      <c r="E30" s="2">
        <f t="shared" si="0"/>
        <v>1</v>
      </c>
    </row>
    <row r="31" spans="1:6" x14ac:dyDescent="0.25">
      <c r="A31" s="3" t="s">
        <v>32</v>
      </c>
      <c r="B31" s="2"/>
      <c r="C31" s="2">
        <v>3</v>
      </c>
      <c r="E31" s="2">
        <f t="shared" si="0"/>
        <v>3</v>
      </c>
    </row>
    <row r="32" spans="1:6" x14ac:dyDescent="0.25">
      <c r="A32" s="11" t="s">
        <v>35</v>
      </c>
      <c r="B32" s="11"/>
      <c r="C32" s="11">
        <v>1</v>
      </c>
      <c r="D32" s="10"/>
      <c r="E32" s="11">
        <f t="shared" si="0"/>
        <v>1</v>
      </c>
      <c r="F32" s="10"/>
    </row>
    <row r="33" spans="1:5" x14ac:dyDescent="0.25">
      <c r="A33" s="2" t="s">
        <v>34</v>
      </c>
      <c r="B33" s="2"/>
      <c r="C33" s="2">
        <v>1000</v>
      </c>
      <c r="E33" s="2">
        <f t="shared" si="0"/>
        <v>1000</v>
      </c>
    </row>
    <row r="34" spans="1:5" x14ac:dyDescent="0.25">
      <c r="A34" s="2" t="s">
        <v>13</v>
      </c>
      <c r="B34" s="2">
        <f>3*20+25+600+300+11*20+200+400+100+2000+1100+2000</f>
        <v>7005</v>
      </c>
      <c r="C34" s="2">
        <f>8462+240</f>
        <v>8702</v>
      </c>
      <c r="E34" s="2">
        <f t="shared" si="0"/>
        <v>15707</v>
      </c>
    </row>
    <row r="35" spans="1:5" ht="30" x14ac:dyDescent="0.25">
      <c r="A35" s="2" t="s">
        <v>15</v>
      </c>
      <c r="B35" s="2">
        <f>18+5+6+19+1</f>
        <v>49</v>
      </c>
      <c r="C35" s="2">
        <v>123</v>
      </c>
      <c r="D35" s="12" t="s">
        <v>27</v>
      </c>
      <c r="E35" s="2">
        <f t="shared" si="0"/>
        <v>172</v>
      </c>
    </row>
    <row r="36" spans="1:5" x14ac:dyDescent="0.25">
      <c r="A36" s="2" t="s">
        <v>12</v>
      </c>
      <c r="B36" s="2">
        <f>18+21+8+4</f>
        <v>51</v>
      </c>
      <c r="C36" s="2"/>
      <c r="E36" s="2">
        <f t="shared" si="0"/>
        <v>51</v>
      </c>
    </row>
    <row r="37" spans="1:5" x14ac:dyDescent="0.25">
      <c r="A37" s="2" t="s">
        <v>22</v>
      </c>
      <c r="B37" s="2">
        <v>26</v>
      </c>
      <c r="C37" s="2">
        <v>27</v>
      </c>
      <c r="E37" s="2">
        <f t="shared" si="0"/>
        <v>53</v>
      </c>
    </row>
    <row r="39" spans="1:5" x14ac:dyDescent="0.25">
      <c r="A39" t="s">
        <v>36</v>
      </c>
      <c r="C39" t="s">
        <v>37</v>
      </c>
    </row>
    <row r="40" spans="1:5" x14ac:dyDescent="0.25">
      <c r="C40" t="s">
        <v>38</v>
      </c>
    </row>
    <row r="41" spans="1:5" x14ac:dyDescent="0.25">
      <c r="C41" t="s">
        <v>39</v>
      </c>
    </row>
    <row r="42" spans="1:5" x14ac:dyDescent="0.25">
      <c r="C42" t="s">
        <v>40</v>
      </c>
    </row>
    <row r="43" spans="1:5" x14ac:dyDescent="0.25">
      <c r="C43" t="s">
        <v>41</v>
      </c>
    </row>
    <row r="44" spans="1:5" x14ac:dyDescent="0.25">
      <c r="C44" t="s">
        <v>42</v>
      </c>
    </row>
  </sheetData>
  <sortState ref="A5:D37">
    <sortCondition ref="A5"/>
  </sortState>
  <mergeCells count="4">
    <mergeCell ref="E3:E4"/>
    <mergeCell ref="C3:C4"/>
    <mergeCell ref="B3:B4"/>
    <mergeCell ref="F3:F4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2014-12-22T11:04:00Z</dcterms:modified>
</cp:coreProperties>
</file>